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12. 8월정기\12. 기출공지\108_엑셀\"/>
    </mc:Choice>
  </mc:AlternateContent>
  <xr:revisionPtr revIDLastSave="0" documentId="13_ncr:1_{9D29619E-3BF8-4D26-BDF1-2EF1D5FF59F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1" r:id="rId1"/>
    <sheet name="제2작업" sheetId="8" r:id="rId2"/>
    <sheet name="제3작업" sheetId="11" r:id="rId3"/>
    <sheet name="제4작업" sheetId="15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취득가" localSheetId="0">제1작업!$F$5:$F$12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J5" i="1"/>
  <c r="J6" i="1"/>
  <c r="J7" i="1"/>
  <c r="J8" i="1"/>
  <c r="J9" i="1"/>
  <c r="J10" i="1"/>
  <c r="J11" i="1"/>
  <c r="J12" i="1"/>
  <c r="I5" i="1"/>
  <c r="I6" i="1"/>
  <c r="I7" i="1"/>
  <c r="I8" i="1"/>
  <c r="I9" i="1"/>
  <c r="I10" i="1"/>
  <c r="I11" i="1"/>
  <c r="I12" i="1"/>
  <c r="J14" i="1" l="1"/>
  <c r="J13" i="1"/>
  <c r="E13" i="1"/>
</calcChain>
</file>

<file path=xl/sharedStrings.xml><?xml version="1.0" encoding="utf-8"?>
<sst xmlns="http://schemas.openxmlformats.org/spreadsheetml/2006/main" count="107" uniqueCount="43">
  <si>
    <t>총합계</t>
  </si>
  <si>
    <t>**</t>
  </si>
  <si>
    <t>비품코드</t>
  </si>
  <si>
    <t>비품명</t>
  </si>
  <si>
    <t>비품종류</t>
  </si>
  <si>
    <t>최종점검일</t>
  </si>
  <si>
    <t>취득가
(단위:원)</t>
  </si>
  <si>
    <t>보유수량</t>
  </si>
  <si>
    <t>잔존가
(단위:원)</t>
  </si>
  <si>
    <t>순위</t>
  </si>
  <si>
    <t>비고</t>
  </si>
  <si>
    <t>프린터</t>
  </si>
  <si>
    <t>컴퓨터</t>
  </si>
  <si>
    <t>PC용책상</t>
  </si>
  <si>
    <t>가구류</t>
  </si>
  <si>
    <t>소형냉장고</t>
  </si>
  <si>
    <t>기타비품</t>
  </si>
  <si>
    <t>LCD모니터</t>
  </si>
  <si>
    <t>정수기</t>
  </si>
  <si>
    <t>복합기</t>
  </si>
  <si>
    <t>4단파일장</t>
  </si>
  <si>
    <t>가구류 보유수량 합계</t>
  </si>
  <si>
    <t>최저 취득가(단위:원)</t>
  </si>
  <si>
    <t>컴퓨터의 잔존가(단위:원) 평균</t>
  </si>
  <si>
    <t>비품코드</t>
    <phoneticPr fontId="2" type="noConversion"/>
  </si>
  <si>
    <t>최종점검일</t>
    <phoneticPr fontId="2" type="noConversion"/>
  </si>
  <si>
    <t>사무용의자</t>
    <phoneticPr fontId="2" type="noConversion"/>
  </si>
  <si>
    <t>CP-162</t>
  </si>
  <si>
    <t>BE-631</t>
  </si>
  <si>
    <t>EA-633</t>
  </si>
  <si>
    <t>CU-122</t>
  </si>
  <si>
    <t>EG-413</t>
  </si>
  <si>
    <t>CA-252</t>
  </si>
  <si>
    <t>BL-511</t>
  </si>
  <si>
    <t>BT-851</t>
  </si>
  <si>
    <t>기타비품</t>
    <phoneticPr fontId="2" type="noConversion"/>
  </si>
  <si>
    <t>&lt;=100000</t>
    <phoneticPr fontId="2" type="noConversion"/>
  </si>
  <si>
    <t>개수 : 비품명</t>
  </si>
  <si>
    <t>취득가(단위:원)</t>
  </si>
  <si>
    <t>평균 : 잔존가(단위:원)</t>
  </si>
  <si>
    <t>1-1000000</t>
  </si>
  <si>
    <t>1000001-2000000</t>
  </si>
  <si>
    <t>2000001-3000000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</si>
</sst>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&quot;원&quot;"/>
    <numFmt numFmtId="177" formatCode="#,##0&quot;개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sz val="11"/>
      <color theme="1"/>
      <name val="맑은 고딕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4" fillId="0" borderId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1" fontId="3" fillId="0" borderId="6" xfId="3" applyFont="1" applyBorder="1" applyAlignment="1">
      <alignment horizontal="right" vertical="center"/>
    </xf>
    <xf numFmtId="41" fontId="3" fillId="0" borderId="1" xfId="3" applyFont="1" applyBorder="1" applyAlignment="1">
      <alignment horizontal="right" vertical="center"/>
    </xf>
    <xf numFmtId="41" fontId="3" fillId="0" borderId="11" xfId="3" applyFont="1" applyBorder="1" applyAlignment="1">
      <alignment horizontal="right" vertical="center"/>
    </xf>
    <xf numFmtId="0" fontId="3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14" fontId="3" fillId="0" borderId="28" xfId="0" applyNumberFormat="1" applyFont="1" applyBorder="1" applyAlignment="1">
      <alignment horizontal="center" vertical="center"/>
    </xf>
    <xf numFmtId="176" fontId="3" fillId="0" borderId="0" xfId="0" applyNumberFormat="1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1" fontId="0" fillId="0" borderId="0" xfId="0" applyNumberFormat="1" applyAlignment="1">
      <alignment horizontal="center" vertical="center"/>
    </xf>
    <xf numFmtId="41" fontId="3" fillId="0" borderId="7" xfId="3" applyFont="1" applyBorder="1" applyAlignment="1">
      <alignment horizontal="center" vertical="center"/>
    </xf>
    <xf numFmtId="14" fontId="3" fillId="0" borderId="12" xfId="3" applyNumberFormat="1" applyFont="1" applyBorder="1" applyAlignment="1">
      <alignment horizontal="center" vertical="center"/>
    </xf>
    <xf numFmtId="177" fontId="3" fillId="0" borderId="6" xfId="3" applyNumberFormat="1" applyFont="1" applyBorder="1" applyAlignment="1">
      <alignment horizontal="right" vertical="center"/>
    </xf>
    <xf numFmtId="177" fontId="3" fillId="0" borderId="1" xfId="3" applyNumberFormat="1" applyFont="1" applyBorder="1" applyAlignment="1">
      <alignment horizontal="right" vertical="center"/>
    </xf>
    <xf numFmtId="177" fontId="3" fillId="0" borderId="11" xfId="3" applyNumberFormat="1" applyFont="1" applyBorder="1" applyAlignment="1">
      <alignment horizontal="right" vertical="center"/>
    </xf>
    <xf numFmtId="41" fontId="3" fillId="0" borderId="11" xfId="3" applyFont="1" applyBorder="1" applyAlignment="1">
      <alignment horizontal="center" vertical="center"/>
    </xf>
    <xf numFmtId="177" fontId="3" fillId="0" borderId="26" xfId="3" applyNumberFormat="1" applyFont="1" applyFill="1" applyBorder="1" applyAlignment="1">
      <alignment horizontal="right" vertical="center"/>
    </xf>
    <xf numFmtId="177" fontId="3" fillId="0" borderId="29" xfId="3" applyNumberFormat="1" applyFont="1" applyFill="1" applyBorder="1" applyAlignment="1">
      <alignment horizontal="right" vertical="center"/>
    </xf>
    <xf numFmtId="41" fontId="0" fillId="0" borderId="0" xfId="0" applyNumberFormat="1" applyAlignment="1">
      <alignment horizontal="left" vertical="center"/>
    </xf>
    <xf numFmtId="0" fontId="3" fillId="0" borderId="2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4">
    <cellStyle name="쉼표 [0]" xfId="3" builtinId="6"/>
    <cellStyle name="쉼표 [0] 2" xfId="2" xr:uid="{00000000-0005-0000-0000-000000000000}"/>
    <cellStyle name="표준" xfId="0" builtinId="0"/>
    <cellStyle name="표준 2" xfId="1" xr:uid="{00000000-0005-0000-0000-000002000000}"/>
  </cellStyles>
  <dxfs count="11">
    <dxf>
      <font>
        <b/>
        <i val="0"/>
        <color rgb="FF0070C0"/>
      </font>
    </dxf>
    <dxf>
      <font>
        <b/>
        <i val="0"/>
        <color rgb="FF0070C0"/>
      </font>
    </dxf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numFmt numFmtId="177" formatCode="#,##0&quot;개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컴퓨터 및 가구류 비품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제1작업!$G$4</c:f>
              <c:strCache>
                <c:ptCount val="1"/>
                <c:pt idx="0">
                  <c:v>보유수량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CB-4CDA-8CD1-4AD52429A5F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(제1작업!$C$5:$C$6,제1작업!$C$8:$C$11)</c:f>
              <c:strCache>
                <c:ptCount val="6"/>
                <c:pt idx="0">
                  <c:v>LCD모니터</c:v>
                </c:pt>
                <c:pt idx="1">
                  <c:v>복합기</c:v>
                </c:pt>
                <c:pt idx="2">
                  <c:v>프린터</c:v>
                </c:pt>
                <c:pt idx="3">
                  <c:v>4단파일장</c:v>
                </c:pt>
                <c:pt idx="4">
                  <c:v>사무용의자</c:v>
                </c:pt>
                <c:pt idx="5">
                  <c:v>PC용책상</c:v>
                </c:pt>
              </c:strCache>
            </c:strRef>
          </c:cat>
          <c:val>
            <c:numRef>
              <c:f>(제1작업!$G$5:$G$6,제1작업!$G$8:$G$11)</c:f>
              <c:numCache>
                <c:formatCode>#,##0"개"</c:formatCode>
                <c:ptCount val="6"/>
                <c:pt idx="0">
                  <c:v>26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22</c:v>
                </c:pt>
                <c:pt idx="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CB-4CDA-8CD1-4AD52429A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028063423"/>
        <c:axId val="1602376639"/>
      </c:barChart>
      <c:lineChart>
        <c:grouping val="standard"/>
        <c:varyColors val="0"/>
        <c:ser>
          <c:idx val="1"/>
          <c:order val="1"/>
          <c:tx>
            <c:v>잔존가(단위:원)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(제1작업!$C$5:$C$6,제1작업!$C$8:$C$11)</c:f>
              <c:strCache>
                <c:ptCount val="6"/>
                <c:pt idx="0">
                  <c:v>LCD모니터</c:v>
                </c:pt>
                <c:pt idx="1">
                  <c:v>복합기</c:v>
                </c:pt>
                <c:pt idx="2">
                  <c:v>프린터</c:v>
                </c:pt>
                <c:pt idx="3">
                  <c:v>4단파일장</c:v>
                </c:pt>
                <c:pt idx="4">
                  <c:v>사무용의자</c:v>
                </c:pt>
                <c:pt idx="5">
                  <c:v>PC용책상</c:v>
                </c:pt>
              </c:strCache>
            </c:strRef>
          </c:cat>
          <c:val>
            <c:numRef>
              <c:f>(제1작업!$H$5:$H$6,제1작업!$H$8:$H$11)</c:f>
              <c:numCache>
                <c:formatCode>_(* #,##0_);_(* \(#,##0\);_(* "-"_);_(@_)</c:formatCode>
                <c:ptCount val="6"/>
                <c:pt idx="0">
                  <c:v>630000</c:v>
                </c:pt>
                <c:pt idx="1">
                  <c:v>154000</c:v>
                </c:pt>
                <c:pt idx="2">
                  <c:v>200000</c:v>
                </c:pt>
                <c:pt idx="3">
                  <c:v>72900</c:v>
                </c:pt>
                <c:pt idx="4">
                  <c:v>49700</c:v>
                </c:pt>
                <c:pt idx="5">
                  <c:v>230000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CB-4CDA-8CD1-4AD52429A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0638495"/>
        <c:axId val="2030637663"/>
      </c:lineChart>
      <c:catAx>
        <c:axId val="2028063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602376639"/>
        <c:crosses val="autoZero"/>
        <c:auto val="1"/>
        <c:lblAlgn val="ctr"/>
        <c:lblOffset val="100"/>
        <c:noMultiLvlLbl val="0"/>
      </c:catAx>
      <c:valAx>
        <c:axId val="160237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개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028063423"/>
        <c:crosses val="autoZero"/>
        <c:crossBetween val="between"/>
      </c:valAx>
      <c:valAx>
        <c:axId val="2030637663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030638495"/>
        <c:crosses val="max"/>
        <c:crossBetween val="between"/>
        <c:majorUnit val="200000"/>
      </c:valAx>
      <c:catAx>
        <c:axId val="203063849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030637663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3783BA1-9943-455D-A8CF-E7B0626FF5BA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95250</xdr:rowOff>
    </xdr:from>
    <xdr:to>
      <xdr:col>6</xdr:col>
      <xdr:colOff>548640</xdr:colOff>
      <xdr:row>2</xdr:row>
      <xdr:rowOff>194310</xdr:rowOff>
    </xdr:to>
    <xdr:sp macro="" textlink="">
      <xdr:nvSpPr>
        <xdr:cNvPr id="5" name="육각형 4">
          <a:extLst>
            <a:ext uri="{FF2B5EF4-FFF2-40B4-BE49-F238E27FC236}">
              <a16:creationId xmlns:a16="http://schemas.microsoft.com/office/drawing/2014/main" id="{E12C8C79-E6EC-4D8D-BFEC-C847A8EA0A7E}"/>
            </a:ext>
          </a:extLst>
        </xdr:cNvPr>
        <xdr:cNvSpPr/>
      </xdr:nvSpPr>
      <xdr:spPr>
        <a:xfrm>
          <a:off x="129540" y="95250"/>
          <a:ext cx="4884420" cy="723900"/>
        </a:xfrm>
        <a:prstGeom prst="hexagon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사무실 비품 현황</a:t>
          </a:r>
        </a:p>
      </xdr:txBody>
    </xdr:sp>
    <xdr:clientData/>
  </xdr:twoCellAnchor>
  <xdr:twoCellAnchor>
    <xdr:from>
      <xdr:col>7</xdr:col>
      <xdr:colOff>0</xdr:colOff>
      <xdr:row>0</xdr:row>
      <xdr:rowOff>95250</xdr:rowOff>
    </xdr:from>
    <xdr:to>
      <xdr:col>10</xdr:col>
      <xdr:colOff>0</xdr:colOff>
      <xdr:row>2</xdr:row>
      <xdr:rowOff>194310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8A8F0EFB-2604-4F6E-B237-D21032BD35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8760" y="95250"/>
          <a:ext cx="2651760" cy="72390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8D013DD8-E90A-4D54-A6BB-64B53846487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0.22507</cdr:x>
      <cdr:y>0.13824</cdr:y>
    </cdr:from>
    <cdr:to>
      <cdr:x>0.33904</cdr:x>
      <cdr:y>0.2063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9F394E5E-B385-4176-AD2D-4C2486AB3730}"/>
            </a:ext>
          </a:extLst>
        </cdr:cNvPr>
        <cdr:cNvSpPr/>
      </cdr:nvSpPr>
      <cdr:spPr>
        <a:xfrm xmlns:a="http://schemas.openxmlformats.org/drawingml/2006/main">
          <a:off x="2091559" y="839075"/>
          <a:ext cx="1059107" cy="413122"/>
        </a:xfrm>
        <a:prstGeom xmlns:a="http://schemas.openxmlformats.org/drawingml/2006/main" prst="wedgeRoundRectCallout">
          <a:avLst>
            <a:gd name="adj1" fmla="val -97681"/>
            <a:gd name="adj2" fmla="val -9455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최다 보유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838.708515856481" createdVersion="7" refreshedVersion="7" minRefreshableVersion="3" recordCount="8" xr:uid="{55909B77-2B3A-4B2E-8D14-3385BA52810C}">
  <cacheSource type="worksheet">
    <worksheetSource ref="B4:H12" sheet="제1작업"/>
  </cacheSource>
  <cacheFields count="7">
    <cacheField name="비품코드" numFmtId="0">
      <sharedItems/>
    </cacheField>
    <cacheField name="비품명" numFmtId="0">
      <sharedItems/>
    </cacheField>
    <cacheField name="비품종류" numFmtId="0">
      <sharedItems count="3">
        <s v="컴퓨터"/>
        <s v="기타비품"/>
        <s v="가구류"/>
      </sharedItems>
    </cacheField>
    <cacheField name="최종점검일" numFmtId="14">
      <sharedItems containsSemiMixedTypes="0" containsNonDate="0" containsDate="1" containsString="0" minDate="2025-05-20T00:00:00" maxDate="2025-07-31T00:00:00"/>
    </cacheField>
    <cacheField name="취득가_x000a_(단위:원)" numFmtId="41">
      <sharedItems containsSemiMixedTypes="0" containsString="0" containsNumber="1" containsInteger="1" minValue="780000" maxValue="2957000" count="8">
        <n v="2957000"/>
        <n v="780000"/>
        <n v="814000"/>
        <n v="1056000"/>
        <n v="893000"/>
        <n v="874000"/>
        <n v="896000"/>
        <n v="1540000"/>
      </sharedItems>
      <fieldGroup base="4">
        <rangePr autoStart="0" autoEnd="0" startNum="1" endNum="3000000" groupInterval="1000000"/>
        <groupItems count="5">
          <s v="&lt;1"/>
          <s v="1-1000000"/>
          <s v="1000001-2000000"/>
          <s v="2000001-3000000"/>
          <s v="&gt;3000001"/>
        </groupItems>
      </fieldGroup>
    </cacheField>
    <cacheField name="보유수량" numFmtId="177">
      <sharedItems containsSemiMixedTypes="0" containsString="0" containsNumber="1" containsInteger="1" minValue="2" maxValue="26" count="8">
        <n v="26"/>
        <n v="5"/>
        <n v="2"/>
        <n v="6"/>
        <n v="7"/>
        <n v="22"/>
        <n v="20"/>
        <n v="4"/>
      </sharedItems>
    </cacheField>
    <cacheField name="잔존가_x000a_(단위:원)" numFmtId="41">
      <sharedItems containsSemiMixedTypes="0" containsString="0" containsNumber="1" containsInteger="1" minValue="49700" maxValue="63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CU-122"/>
    <s v="LCD모니터"/>
    <x v="0"/>
    <d v="2025-07-21T00:00:00"/>
    <x v="0"/>
    <x v="0"/>
    <n v="630000"/>
  </r>
  <r>
    <s v="CA-252"/>
    <s v="복합기"/>
    <x v="0"/>
    <d v="2025-07-30T00:00:00"/>
    <x v="1"/>
    <x v="1"/>
    <n v="154000"/>
  </r>
  <r>
    <s v="EA-633"/>
    <s v="소형냉장고"/>
    <x v="1"/>
    <d v="2025-05-23T00:00:00"/>
    <x v="2"/>
    <x v="2"/>
    <n v="95600"/>
  </r>
  <r>
    <s v="CP-162"/>
    <s v="프린터"/>
    <x v="0"/>
    <d v="2025-07-22T00:00:00"/>
    <x v="3"/>
    <x v="3"/>
    <n v="200000"/>
  </r>
  <r>
    <s v="BT-851"/>
    <s v="4단파일장"/>
    <x v="2"/>
    <d v="2025-06-24T00:00:00"/>
    <x v="4"/>
    <x v="4"/>
    <n v="72900"/>
  </r>
  <r>
    <s v="BL-511"/>
    <s v="사무용의자"/>
    <x v="2"/>
    <d v="2025-06-09T00:00:00"/>
    <x v="5"/>
    <x v="5"/>
    <n v="49700"/>
  </r>
  <r>
    <s v="BE-631"/>
    <s v="PC용책상"/>
    <x v="2"/>
    <d v="2025-06-18T00:00:00"/>
    <x v="6"/>
    <x v="6"/>
    <n v="230000"/>
  </r>
  <r>
    <s v="EG-413"/>
    <s v="정수기"/>
    <x v="1"/>
    <d v="2025-05-20T00:00:00"/>
    <x v="7"/>
    <x v="7"/>
    <n v="2268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C5B5CB0-25D0-448E-B6B6-3F9EFA036F56}" name="피벗 테이블1" cacheId="0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7" indent="0" outline="1" outlineData="1" multipleFieldFilters="0" rowHeaderCaption="취득가(단위:원)" colHeaderCaption="비품종류">
  <location ref="B2:H8" firstHeaderRow="1" firstDataRow="3" firstDataCol="1"/>
  <pivotFields count="7">
    <pivotField showAll="0"/>
    <pivotField dataField="1" showAll="0"/>
    <pivotField axis="axisCol" showAll="0" sortType="descending">
      <items count="4">
        <item x="0"/>
        <item x="1"/>
        <item x="2"/>
        <item t="default"/>
      </items>
    </pivotField>
    <pivotField numFmtId="14" showAll="0"/>
    <pivotField axis="axisRow" numFmtId="41" showAll="0">
      <items count="6">
        <item x="0"/>
        <item x="1"/>
        <item x="2"/>
        <item x="3"/>
        <item x="4"/>
        <item t="default"/>
      </items>
    </pivotField>
    <pivotField numFmtId="177" showAll="0">
      <items count="9">
        <item x="2"/>
        <item x="7"/>
        <item x="1"/>
        <item x="3"/>
        <item x="4"/>
        <item x="6"/>
        <item x="5"/>
        <item x="0"/>
        <item t="default"/>
      </items>
    </pivotField>
    <pivotField dataField="1" numFmtId="41" showAll="0"/>
  </pivotFields>
  <rowFields count="1">
    <field x="4"/>
  </rowFields>
  <rowItems count="4">
    <i>
      <x v="1"/>
    </i>
    <i>
      <x v="2"/>
    </i>
    <i>
      <x v="3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비품명" fld="1" subtotal="count" baseField="0" baseItem="0"/>
    <dataField name="평균 : 잔존가(단위:원)" fld="6" subtotal="average" baseField="4" baseItem="3"/>
  </dataFields>
  <formats count="2">
    <format dxfId="3">
      <pivotArea outline="0" collapsedLevelsAreSubtotals="1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5CF5FC6-3A2D-430D-A336-07CF355C7582}" name="표2" displayName="표2" ref="B18:E22" totalsRowShown="0" headerRowBorderDxfId="10" tableBorderDxfId="9" totalsRowBorderDxfId="8">
  <autoFilter ref="B18:E22" xr:uid="{95CF5FC6-3A2D-430D-A336-07CF355C7582}"/>
  <tableColumns count="4">
    <tableColumn id="1" xr3:uid="{70D4C7F8-48C6-4666-A8B6-59DF709487D5}" name="비품코드" dataDxfId="7"/>
    <tableColumn id="2" xr3:uid="{DA32ECEF-6C5D-45A8-B984-354EA9289900}" name="비품명" dataDxfId="6"/>
    <tableColumn id="3" xr3:uid="{0D954B58-E9BE-4381-BCB6-B3787BE7887F}" name="최종점검일" dataDxfId="5"/>
    <tableColumn id="4" xr3:uid="{BAB5E188-26D5-4218-953D-E638C1F2E2C3}" name="보유수량" dataDxfId="4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7"/>
  <sheetViews>
    <sheetView tabSelected="1" zoomScaleNormal="100" workbookViewId="0">
      <selection activeCell="K19" sqref="K19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3" style="1" customWidth="1"/>
    <col min="4" max="4" width="11" style="1" customWidth="1"/>
    <col min="5" max="5" width="13" style="1" customWidth="1"/>
    <col min="6" max="6" width="13.75" style="1" bestFit="1" customWidth="1"/>
    <col min="7" max="7" width="11.25" style="1" customWidth="1"/>
    <col min="8" max="10" width="11.5" style="1" customWidth="1"/>
    <col min="11" max="16384" width="8.75" style="1"/>
  </cols>
  <sheetData>
    <row r="1" spans="2:10" ht="21.6" customHeight="1" x14ac:dyDescent="0.3"/>
    <row r="2" spans="2:10" ht="21.6" customHeight="1" x14ac:dyDescent="0.3"/>
    <row r="3" spans="2:10" ht="21.6" customHeight="1" thickBot="1" x14ac:dyDescent="0.35"/>
    <row r="4" spans="2:10" ht="27.75" thickBot="1" x14ac:dyDescent="0.35">
      <c r="B4" s="6" t="s">
        <v>2</v>
      </c>
      <c r="C4" s="7" t="s">
        <v>3</v>
      </c>
      <c r="D4" s="7" t="s">
        <v>4</v>
      </c>
      <c r="E4" s="8" t="s">
        <v>5</v>
      </c>
      <c r="F4" s="8" t="s">
        <v>6</v>
      </c>
      <c r="G4" s="8" t="s">
        <v>7</v>
      </c>
      <c r="H4" s="8" t="s">
        <v>8</v>
      </c>
      <c r="I4" s="7" t="s">
        <v>9</v>
      </c>
      <c r="J4" s="9" t="s">
        <v>10</v>
      </c>
    </row>
    <row r="5" spans="2:10" ht="19.149999999999999" customHeight="1" x14ac:dyDescent="0.3">
      <c r="B5" s="27" t="s">
        <v>30</v>
      </c>
      <c r="C5" s="28" t="s">
        <v>17</v>
      </c>
      <c r="D5" s="28" t="s">
        <v>12</v>
      </c>
      <c r="E5" s="13">
        <v>45859</v>
      </c>
      <c r="F5" s="19">
        <v>2957000</v>
      </c>
      <c r="G5" s="37">
        <v>26</v>
      </c>
      <c r="H5" s="19">
        <v>630000</v>
      </c>
      <c r="I5" s="28" t="str">
        <f t="shared" ref="I5:I12" si="0">IF(_xlfn.RANK.EQ(H5,$H$5:$H$12)&lt;=3,_xlfn.RANK.EQ(H5,$H$5:$H$12)&amp;"위","")</f>
        <v>1위</v>
      </c>
      <c r="J5" s="3" t="str">
        <f t="shared" ref="J5:J12" si="1">CHOOSE(RIGHT(B5,1),"구매필요","재점검","")</f>
        <v>재점검</v>
      </c>
    </row>
    <row r="6" spans="2:10" ht="19.149999999999999" customHeight="1" x14ac:dyDescent="0.3">
      <c r="B6" s="4" t="s">
        <v>32</v>
      </c>
      <c r="C6" s="2" t="s">
        <v>19</v>
      </c>
      <c r="D6" s="2" t="s">
        <v>12</v>
      </c>
      <c r="E6" s="11">
        <v>45868</v>
      </c>
      <c r="F6" s="20">
        <v>780000</v>
      </c>
      <c r="G6" s="38">
        <v>5</v>
      </c>
      <c r="H6" s="20">
        <v>154000</v>
      </c>
      <c r="I6" s="2" t="str">
        <f t="shared" si="0"/>
        <v/>
      </c>
      <c r="J6" s="12" t="str">
        <f t="shared" si="1"/>
        <v>재점검</v>
      </c>
    </row>
    <row r="7" spans="2:10" ht="19.149999999999999" customHeight="1" x14ac:dyDescent="0.3">
      <c r="B7" s="4" t="s">
        <v>29</v>
      </c>
      <c r="C7" s="2" t="s">
        <v>15</v>
      </c>
      <c r="D7" s="2" t="s">
        <v>16</v>
      </c>
      <c r="E7" s="11">
        <v>45800</v>
      </c>
      <c r="F7" s="20">
        <v>814000</v>
      </c>
      <c r="G7" s="38">
        <v>2</v>
      </c>
      <c r="H7" s="20">
        <v>95600</v>
      </c>
      <c r="I7" s="2" t="str">
        <f t="shared" si="0"/>
        <v/>
      </c>
      <c r="J7" s="12" t="str">
        <f t="shared" si="1"/>
        <v/>
      </c>
    </row>
    <row r="8" spans="2:10" ht="19.149999999999999" customHeight="1" x14ac:dyDescent="0.3">
      <c r="B8" s="4" t="s">
        <v>27</v>
      </c>
      <c r="C8" s="2" t="s">
        <v>11</v>
      </c>
      <c r="D8" s="2" t="s">
        <v>12</v>
      </c>
      <c r="E8" s="11">
        <v>45860</v>
      </c>
      <c r="F8" s="20">
        <v>1056000</v>
      </c>
      <c r="G8" s="38">
        <v>6</v>
      </c>
      <c r="H8" s="20">
        <v>200000</v>
      </c>
      <c r="I8" s="2" t="str">
        <f t="shared" si="0"/>
        <v/>
      </c>
      <c r="J8" s="12" t="str">
        <f t="shared" si="1"/>
        <v>재점검</v>
      </c>
    </row>
    <row r="9" spans="2:10" ht="19.149999999999999" customHeight="1" x14ac:dyDescent="0.3">
      <c r="B9" s="4" t="s">
        <v>34</v>
      </c>
      <c r="C9" s="2" t="s">
        <v>20</v>
      </c>
      <c r="D9" s="2" t="s">
        <v>14</v>
      </c>
      <c r="E9" s="11">
        <v>45832</v>
      </c>
      <c r="F9" s="20">
        <v>893000</v>
      </c>
      <c r="G9" s="38">
        <v>7</v>
      </c>
      <c r="H9" s="20">
        <v>72900</v>
      </c>
      <c r="I9" s="2" t="str">
        <f t="shared" si="0"/>
        <v/>
      </c>
      <c r="J9" s="12" t="str">
        <f t="shared" si="1"/>
        <v>구매필요</v>
      </c>
    </row>
    <row r="10" spans="2:10" ht="19.149999999999999" customHeight="1" x14ac:dyDescent="0.3">
      <c r="B10" s="4" t="s">
        <v>33</v>
      </c>
      <c r="C10" s="2" t="s">
        <v>26</v>
      </c>
      <c r="D10" s="2" t="s">
        <v>14</v>
      </c>
      <c r="E10" s="11">
        <v>45817</v>
      </c>
      <c r="F10" s="20">
        <v>874000</v>
      </c>
      <c r="G10" s="38">
        <v>22</v>
      </c>
      <c r="H10" s="20">
        <v>49700</v>
      </c>
      <c r="I10" s="2" t="str">
        <f t="shared" si="0"/>
        <v/>
      </c>
      <c r="J10" s="12" t="str">
        <f t="shared" si="1"/>
        <v>구매필요</v>
      </c>
    </row>
    <row r="11" spans="2:10" ht="19.149999999999999" customHeight="1" x14ac:dyDescent="0.3">
      <c r="B11" s="4" t="s">
        <v>28</v>
      </c>
      <c r="C11" s="2" t="s">
        <v>13</v>
      </c>
      <c r="D11" s="2" t="s">
        <v>14</v>
      </c>
      <c r="E11" s="11">
        <v>45826</v>
      </c>
      <c r="F11" s="20">
        <v>896000</v>
      </c>
      <c r="G11" s="38">
        <v>20</v>
      </c>
      <c r="H11" s="20">
        <v>230000</v>
      </c>
      <c r="I11" s="2" t="str">
        <f t="shared" si="0"/>
        <v>2위</v>
      </c>
      <c r="J11" s="12" t="str">
        <f t="shared" si="1"/>
        <v>구매필요</v>
      </c>
    </row>
    <row r="12" spans="2:10" ht="19.149999999999999" customHeight="1" thickBot="1" x14ac:dyDescent="0.35">
      <c r="B12" s="29" t="s">
        <v>31</v>
      </c>
      <c r="C12" s="30" t="s">
        <v>18</v>
      </c>
      <c r="D12" s="30" t="s">
        <v>16</v>
      </c>
      <c r="E12" s="14">
        <v>45797</v>
      </c>
      <c r="F12" s="21">
        <v>1540000</v>
      </c>
      <c r="G12" s="39">
        <v>4</v>
      </c>
      <c r="H12" s="21">
        <v>226800</v>
      </c>
      <c r="I12" s="30" t="str">
        <f t="shared" si="0"/>
        <v>3위</v>
      </c>
      <c r="J12" s="5" t="str">
        <f t="shared" si="1"/>
        <v/>
      </c>
    </row>
    <row r="13" spans="2:10" ht="19.149999999999999" customHeight="1" x14ac:dyDescent="0.3">
      <c r="B13" s="44" t="s">
        <v>21</v>
      </c>
      <c r="C13" s="45"/>
      <c r="D13" s="46"/>
      <c r="E13" s="19">
        <f>SUMIF(D5:D12,"가구류",G5:G12)</f>
        <v>49</v>
      </c>
      <c r="F13" s="47"/>
      <c r="G13" s="49" t="s">
        <v>22</v>
      </c>
      <c r="H13" s="45"/>
      <c r="I13" s="46"/>
      <c r="J13" s="35">
        <f>MIN(취득가)</f>
        <v>780000</v>
      </c>
    </row>
    <row r="14" spans="2:10" ht="19.149999999999999" customHeight="1" thickBot="1" x14ac:dyDescent="0.35">
      <c r="B14" s="50" t="s">
        <v>23</v>
      </c>
      <c r="C14" s="51"/>
      <c r="D14" s="52"/>
      <c r="E14" s="40">
        <f>DAVERAGE(B4:H12,7,D4:D5)</f>
        <v>328000</v>
      </c>
      <c r="F14" s="48"/>
      <c r="G14" s="10" t="s">
        <v>24</v>
      </c>
      <c r="H14" s="30" t="s">
        <v>30</v>
      </c>
      <c r="I14" s="10" t="s">
        <v>25</v>
      </c>
      <c r="J14" s="36">
        <f>VLOOKUP(H14,B5:H12,4,0)</f>
        <v>45859</v>
      </c>
    </row>
    <row r="17" spans="5:5" x14ac:dyDescent="0.3">
      <c r="E17" s="26"/>
    </row>
  </sheetData>
  <sortState xmlns:xlrd2="http://schemas.microsoft.com/office/spreadsheetml/2017/richdata2" ref="A5:J12">
    <sortCondition ref="A5:A12"/>
  </sortState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1" priority="1">
      <formula>$G5&gt;=20</formula>
    </cfRule>
  </conditionalFormatting>
  <dataValidations count="1">
    <dataValidation type="list" allowBlank="1" showInputMessage="1" showErrorMessage="1" sqref="H14" xr:uid="{00000000-0002-0000-0000-000000000000}">
      <formula1>$B$5:$B$12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2"/>
  <sheetViews>
    <sheetView zoomScaleNormal="100" workbookViewId="0">
      <selection activeCell="J10" sqref="J10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3" style="1" customWidth="1"/>
    <col min="4" max="4" width="11.625" style="1" customWidth="1"/>
    <col min="5" max="5" width="13" style="1" customWidth="1"/>
    <col min="6" max="6" width="12" style="1" customWidth="1"/>
    <col min="7" max="7" width="11.25" style="1" customWidth="1"/>
    <col min="8" max="8" width="11.5" style="1" customWidth="1"/>
    <col min="9" max="16384" width="8.75" style="1"/>
  </cols>
  <sheetData>
    <row r="1" spans="2:8" ht="14.25" thickBot="1" x14ac:dyDescent="0.35"/>
    <row r="2" spans="2:8" ht="27.75" thickBot="1" x14ac:dyDescent="0.35">
      <c r="B2" s="6" t="s">
        <v>2</v>
      </c>
      <c r="C2" s="7" t="s">
        <v>3</v>
      </c>
      <c r="D2" s="7" t="s">
        <v>4</v>
      </c>
      <c r="E2" s="8" t="s">
        <v>5</v>
      </c>
      <c r="F2" s="8" t="s">
        <v>6</v>
      </c>
      <c r="G2" s="8" t="s">
        <v>7</v>
      </c>
      <c r="H2" s="8" t="s">
        <v>8</v>
      </c>
    </row>
    <row r="3" spans="2:8" x14ac:dyDescent="0.3">
      <c r="B3" s="27" t="s">
        <v>30</v>
      </c>
      <c r="C3" s="28" t="s">
        <v>17</v>
      </c>
      <c r="D3" s="28" t="s">
        <v>12</v>
      </c>
      <c r="E3" s="13">
        <v>45859</v>
      </c>
      <c r="F3" s="19">
        <v>2957000</v>
      </c>
      <c r="G3" s="37">
        <v>26</v>
      </c>
      <c r="H3" s="19">
        <v>630000</v>
      </c>
    </row>
    <row r="4" spans="2:8" x14ac:dyDescent="0.3">
      <c r="B4" s="4" t="s">
        <v>32</v>
      </c>
      <c r="C4" s="2" t="s">
        <v>19</v>
      </c>
      <c r="D4" s="2" t="s">
        <v>12</v>
      </c>
      <c r="E4" s="11">
        <v>45868</v>
      </c>
      <c r="F4" s="20">
        <v>780000</v>
      </c>
      <c r="G4" s="38">
        <v>5</v>
      </c>
      <c r="H4" s="20">
        <v>154000</v>
      </c>
    </row>
    <row r="5" spans="2:8" x14ac:dyDescent="0.3">
      <c r="B5" s="4" t="s">
        <v>29</v>
      </c>
      <c r="C5" s="2" t="s">
        <v>15</v>
      </c>
      <c r="D5" s="2" t="s">
        <v>16</v>
      </c>
      <c r="E5" s="11">
        <v>45800</v>
      </c>
      <c r="F5" s="20">
        <v>814000</v>
      </c>
      <c r="G5" s="38">
        <v>2</v>
      </c>
      <c r="H5" s="20">
        <v>95600</v>
      </c>
    </row>
    <row r="6" spans="2:8" x14ac:dyDescent="0.3">
      <c r="B6" s="4" t="s">
        <v>27</v>
      </c>
      <c r="C6" s="2" t="s">
        <v>11</v>
      </c>
      <c r="D6" s="2" t="s">
        <v>12</v>
      </c>
      <c r="E6" s="11">
        <v>45860</v>
      </c>
      <c r="F6" s="20">
        <v>1056000</v>
      </c>
      <c r="G6" s="38">
        <v>6</v>
      </c>
      <c r="H6" s="20">
        <v>200000</v>
      </c>
    </row>
    <row r="7" spans="2:8" x14ac:dyDescent="0.3">
      <c r="B7" s="4" t="s">
        <v>34</v>
      </c>
      <c r="C7" s="2" t="s">
        <v>20</v>
      </c>
      <c r="D7" s="2" t="s">
        <v>14</v>
      </c>
      <c r="E7" s="11">
        <v>45832</v>
      </c>
      <c r="F7" s="20">
        <v>893000</v>
      </c>
      <c r="G7" s="38">
        <v>7</v>
      </c>
      <c r="H7" s="20">
        <v>72900</v>
      </c>
    </row>
    <row r="8" spans="2:8" x14ac:dyDescent="0.3">
      <c r="B8" s="4" t="s">
        <v>33</v>
      </c>
      <c r="C8" s="2" t="s">
        <v>26</v>
      </c>
      <c r="D8" s="2" t="s">
        <v>14</v>
      </c>
      <c r="E8" s="11">
        <v>45817</v>
      </c>
      <c r="F8" s="20">
        <v>874000</v>
      </c>
      <c r="G8" s="38">
        <v>22</v>
      </c>
      <c r="H8" s="20">
        <v>49700</v>
      </c>
    </row>
    <row r="9" spans="2:8" x14ac:dyDescent="0.3">
      <c r="B9" s="4" t="s">
        <v>28</v>
      </c>
      <c r="C9" s="2" t="s">
        <v>13</v>
      </c>
      <c r="D9" s="2" t="s">
        <v>14</v>
      </c>
      <c r="E9" s="11">
        <v>45826</v>
      </c>
      <c r="F9" s="20">
        <v>896000</v>
      </c>
      <c r="G9" s="38">
        <v>20</v>
      </c>
      <c r="H9" s="20">
        <v>230000</v>
      </c>
    </row>
    <row r="10" spans="2:8" ht="14.25" thickBot="1" x14ac:dyDescent="0.35">
      <c r="B10" s="29" t="s">
        <v>31</v>
      </c>
      <c r="C10" s="30" t="s">
        <v>18</v>
      </c>
      <c r="D10" s="30" t="s">
        <v>16</v>
      </c>
      <c r="E10" s="14">
        <v>45797</v>
      </c>
      <c r="F10" s="21">
        <v>1540000</v>
      </c>
      <c r="G10" s="39">
        <v>4</v>
      </c>
      <c r="H10" s="21">
        <v>226800</v>
      </c>
    </row>
    <row r="13" spans="2:8" ht="14.25" thickBot="1" x14ac:dyDescent="0.35"/>
    <row r="14" spans="2:8" ht="27.75" thickBot="1" x14ac:dyDescent="0.35">
      <c r="B14" s="7" t="s">
        <v>4</v>
      </c>
      <c r="C14" s="8" t="s">
        <v>8</v>
      </c>
    </row>
    <row r="15" spans="2:8" x14ac:dyDescent="0.3">
      <c r="B15" s="1" t="s">
        <v>35</v>
      </c>
    </row>
    <row r="16" spans="2:8" x14ac:dyDescent="0.3">
      <c r="C16" s="1" t="s">
        <v>36</v>
      </c>
    </row>
    <row r="18" spans="2:5" ht="14.25" thickBot="1" x14ac:dyDescent="0.35">
      <c r="B18" s="15" t="s">
        <v>2</v>
      </c>
      <c r="C18" s="16" t="s">
        <v>3</v>
      </c>
      <c r="D18" s="17" t="s">
        <v>5</v>
      </c>
      <c r="E18" s="18" t="s">
        <v>7</v>
      </c>
    </row>
    <row r="19" spans="2:5" x14ac:dyDescent="0.3">
      <c r="B19" s="22" t="s">
        <v>29</v>
      </c>
      <c r="C19" s="2" t="s">
        <v>15</v>
      </c>
      <c r="D19" s="11">
        <v>45800</v>
      </c>
      <c r="E19" s="41">
        <v>2</v>
      </c>
    </row>
    <row r="20" spans="2:5" x14ac:dyDescent="0.3">
      <c r="B20" s="22" t="s">
        <v>34</v>
      </c>
      <c r="C20" s="2" t="s">
        <v>20</v>
      </c>
      <c r="D20" s="11">
        <v>45832</v>
      </c>
      <c r="E20" s="41">
        <v>7</v>
      </c>
    </row>
    <row r="21" spans="2:5" x14ac:dyDescent="0.3">
      <c r="B21" s="22" t="s">
        <v>33</v>
      </c>
      <c r="C21" s="2" t="s">
        <v>26</v>
      </c>
      <c r="D21" s="11">
        <v>45817</v>
      </c>
      <c r="E21" s="41">
        <v>22</v>
      </c>
    </row>
    <row r="22" spans="2:5" x14ac:dyDescent="0.3">
      <c r="B22" s="23" t="s">
        <v>31</v>
      </c>
      <c r="C22" s="24" t="s">
        <v>18</v>
      </c>
      <c r="D22" s="25">
        <v>45797</v>
      </c>
      <c r="E22" s="42">
        <v>4</v>
      </c>
    </row>
  </sheetData>
  <phoneticPr fontId="2" type="noConversion"/>
  <conditionalFormatting sqref="B3:H10">
    <cfRule type="expression" dxfId="0" priority="1">
      <formula>#REF!&gt;=20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8"/>
  <sheetViews>
    <sheetView zoomScaleNormal="100" workbookViewId="0">
      <selection activeCell="E15" sqref="E15"/>
    </sheetView>
  </sheetViews>
  <sheetFormatPr defaultRowHeight="16.5" x14ac:dyDescent="0.3"/>
  <cols>
    <col min="1" max="1" width="1.75" customWidth="1"/>
    <col min="2" max="2" width="18.25" bestFit="1" customWidth="1"/>
    <col min="3" max="3" width="12.625" bestFit="1" customWidth="1"/>
    <col min="4" max="4" width="20" bestFit="1" customWidth="1"/>
    <col min="5" max="5" width="12.25" bestFit="1" customWidth="1"/>
    <col min="6" max="6" width="20" bestFit="1" customWidth="1"/>
    <col min="7" max="7" width="12.25" bestFit="1" customWidth="1"/>
    <col min="8" max="8" width="20" bestFit="1" customWidth="1"/>
    <col min="9" max="10" width="16.875" bestFit="1" customWidth="1"/>
  </cols>
  <sheetData>
    <row r="2" spans="2:8" x14ac:dyDescent="0.3">
      <c r="B2" s="32"/>
      <c r="C2" s="31" t="s">
        <v>4</v>
      </c>
      <c r="D2" s="32"/>
      <c r="E2" s="32"/>
      <c r="F2" s="32"/>
      <c r="G2" s="32"/>
      <c r="H2" s="32"/>
    </row>
    <row r="3" spans="2:8" x14ac:dyDescent="0.3">
      <c r="B3" s="32"/>
      <c r="C3" s="53" t="s">
        <v>12</v>
      </c>
      <c r="D3" s="54"/>
      <c r="E3" s="53" t="s">
        <v>16</v>
      </c>
      <c r="F3" s="54"/>
      <c r="G3" s="53" t="s">
        <v>14</v>
      </c>
      <c r="H3" s="54"/>
    </row>
    <row r="4" spans="2:8" x14ac:dyDescent="0.3">
      <c r="B4" s="31" t="s">
        <v>38</v>
      </c>
      <c r="C4" s="33" t="s">
        <v>37</v>
      </c>
      <c r="D4" s="33" t="s">
        <v>39</v>
      </c>
      <c r="E4" s="33" t="s">
        <v>37</v>
      </c>
      <c r="F4" s="33" t="s">
        <v>39</v>
      </c>
      <c r="G4" s="33" t="s">
        <v>37</v>
      </c>
      <c r="H4" s="33" t="s">
        <v>39</v>
      </c>
    </row>
    <row r="5" spans="2:8" x14ac:dyDescent="0.3">
      <c r="B5" s="43" t="s">
        <v>40</v>
      </c>
      <c r="C5" s="34">
        <v>1</v>
      </c>
      <c r="D5" s="34">
        <v>154000</v>
      </c>
      <c r="E5" s="34">
        <v>1</v>
      </c>
      <c r="F5" s="34">
        <v>95600</v>
      </c>
      <c r="G5" s="34">
        <v>3</v>
      </c>
      <c r="H5" s="34">
        <v>117533.33333333333</v>
      </c>
    </row>
    <row r="6" spans="2:8" x14ac:dyDescent="0.3">
      <c r="B6" s="43" t="s">
        <v>41</v>
      </c>
      <c r="C6" s="34">
        <v>1</v>
      </c>
      <c r="D6" s="34">
        <v>200000</v>
      </c>
      <c r="E6" s="34">
        <v>1</v>
      </c>
      <c r="F6" s="34">
        <v>226800</v>
      </c>
      <c r="G6" s="34" t="s">
        <v>1</v>
      </c>
      <c r="H6" s="34" t="s">
        <v>1</v>
      </c>
    </row>
    <row r="7" spans="2:8" x14ac:dyDescent="0.3">
      <c r="B7" s="43" t="s">
        <v>42</v>
      </c>
      <c r="C7" s="34">
        <v>1</v>
      </c>
      <c r="D7" s="34">
        <v>630000</v>
      </c>
      <c r="E7" s="34" t="s">
        <v>1</v>
      </c>
      <c r="F7" s="34" t="s">
        <v>1</v>
      </c>
      <c r="G7" s="34" t="s">
        <v>1</v>
      </c>
      <c r="H7" s="34" t="s">
        <v>1</v>
      </c>
    </row>
    <row r="8" spans="2:8" x14ac:dyDescent="0.3">
      <c r="B8" s="43" t="s">
        <v>0</v>
      </c>
      <c r="C8" s="34">
        <v>3</v>
      </c>
      <c r="D8" s="34">
        <v>328000</v>
      </c>
      <c r="E8" s="34">
        <v>2</v>
      </c>
      <c r="F8" s="34">
        <v>161200</v>
      </c>
      <c r="G8" s="34">
        <v>3</v>
      </c>
      <c r="H8" s="34">
        <v>117533.33333333333</v>
      </c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8 n z e W i o x G q C l A A A A 9 w A A A B I A H A B D b 2 5 m a W c v U G F j a 2 F n Z S 5 4 b W w g o h g A K K A U A A A A A A A A A A A A A A A A A A A A A A A A A A A A h Y 8 x D o I w A E W v Q r r T l p o Q I a U M j k p i N D G u T a n Q A K 2 h x X I 3 B 4 / k F c Q o 6 u b 4 3 3 / D / / f r j e Z j 1 w Y X 2 V t l d A Y i i E E g t T C l 0 l U G B n c K l y B n d M t F w y s Z T L K 2 6 W j L D N T O n V O E v P f Q L 6 D p K 0 Q w j t C x 2 O x F L T s O P r L 6 L 4 d K W 8 e 1 k I D R w 2 s M I z C J Y Z T E M Y G Y o p n S Q u m v Q a b B z / Y H 0 t X Q u q G X r D H h e k f R H C l 6 n 2 A P U E s D B B Q A A g A I A P J 8 3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y f N 5 a K I p H u A 4 A A A A R A A A A E w A c A E Z v c m 1 1 b G F z L 1 N l Y 3 R p b 2 4 x L m 0 g o h g A K K A U A A A A A A A A A A A A A A A A A A A A A A A A A A A A K 0 5 N L s n M z 1 M I h t C G 1 g B Q S w E C L Q A U A A I A C A D y f N 5 a K j E a o K U A A A D 3 A A A A E g A A A A A A A A A A A A A A A A A A A A A A Q 2 9 u Z m l n L 1 B h Y 2 t h Z 2 U u e G 1 s U E s B A i 0 A F A A C A A g A 8 n z e W g / K 6 a u k A A A A 6 Q A A A B M A A A A A A A A A A A A A A A A A 8 Q A A A F t D b 2 5 0 Z W 5 0 X 1 R 5 c G V z X S 5 4 b W x Q S w E C L Q A U A A I A C A D y f N 5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L w W a E y k V 0 U a O e R v H 6 2 p 4 9 Q A A A A A C A A A A A A A Q Z g A A A A E A A C A A A A D g A c Q b 7 C 5 J A f t 3 9 Q C B 5 r I 5 s G 0 z u o W N G i N t z u c y z l k F 0 A A A A A A O g A A A A A I A A C A A A A C M n u i W J D T D f K e m M x M F t N l x 7 G i 2 5 j q Z q u 7 L B a U 0 Y G 7 f z l A A A A D Y W n g K N m p / I p d 6 1 K Z A h 9 X L V I X 9 Q e F e y Y T Y J K H + h F 9 S Q 5 5 i + G t D c d V i v M z M E y V m j u p o d y 8 0 m O N K O v R e 8 I r 7 f 3 b 9 E p o j y 1 r 6 s a n Y K t B B m I j 8 C E A A A A B d v Q + e F e A R o T R s M 5 E / 4 z U 6 D t O U l t C Y w X u H G 3 y m J 9 K 4 V v c L S c 6 v i c 5 i 5 6 K q g q B v B y r H K k d N m O w C X w D K O d R b z t M p < / D a t a M a s h u p > 
</file>

<file path=customXml/itemProps1.xml><?xml version="1.0" encoding="utf-8"?>
<ds:datastoreItem xmlns:ds="http://schemas.openxmlformats.org/officeDocument/2006/customXml" ds:itemID="{389AC5CA-48AD-4F25-AB87-8366B11B6D2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제1작업!취득가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GHYOO YOO</cp:lastModifiedBy>
  <dcterms:created xsi:type="dcterms:W3CDTF">2023-07-20T01:12:47Z</dcterms:created>
  <dcterms:modified xsi:type="dcterms:W3CDTF">2025-08-10T23:41:00Z</dcterms:modified>
</cp:coreProperties>
</file>